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NONAME\Downloads\"/>
    </mc:Choice>
  </mc:AlternateContent>
  <xr:revisionPtr revIDLastSave="0" documentId="13_ncr:1_{5E9CB650-8ACE-47F1-BCE9-FA1324C8A388}" xr6:coauthVersionLast="47" xr6:coauthVersionMax="47" xr10:uidLastSave="{00000000-0000-0000-0000-000000000000}"/>
  <bookViews>
    <workbookView xWindow="3315" yWindow="3060" windowWidth="10905" windowHeight="101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6" i="1"/>
  <c r="C21" i="1"/>
  <c r="F23" i="1"/>
  <c r="F22" i="1"/>
  <c r="F21" i="1"/>
  <c r="F20" i="1"/>
  <c r="C25" i="1" s="1"/>
  <c r="F19" i="1"/>
  <c r="F18" i="1"/>
  <c r="F10" i="1"/>
  <c r="F11" i="1"/>
  <c r="F14" i="1"/>
  <c r="C18" i="1"/>
  <c r="C17" i="1"/>
  <c r="G7" i="1"/>
  <c r="F7" i="1" s="1"/>
  <c r="G8" i="1"/>
  <c r="F8" i="1" s="1"/>
  <c r="G9" i="1"/>
  <c r="F9" i="1" s="1"/>
  <c r="G10" i="1"/>
  <c r="G11" i="1"/>
  <c r="G12" i="1"/>
  <c r="F12" i="1" s="1"/>
  <c r="G13" i="1"/>
  <c r="F13" i="1" s="1"/>
  <c r="G14" i="1"/>
  <c r="G6" i="1"/>
  <c r="C19" i="1" l="1"/>
  <c r="F6" i="1"/>
</calcChain>
</file>

<file path=xl/sharedStrings.xml><?xml version="1.0" encoding="utf-8"?>
<sst xmlns="http://schemas.openxmlformats.org/spreadsheetml/2006/main" count="39" uniqueCount="27">
  <si>
    <t>Date</t>
  </si>
  <si>
    <t>Category</t>
  </si>
  <si>
    <t>Description</t>
  </si>
  <si>
    <t>Amount</t>
  </si>
  <si>
    <t>Budget
Range</t>
  </si>
  <si>
    <t>Rank</t>
  </si>
  <si>
    <t>Type</t>
  </si>
  <si>
    <t>Income</t>
  </si>
  <si>
    <t>Housing</t>
  </si>
  <si>
    <t>Utilities</t>
  </si>
  <si>
    <t>Food</t>
  </si>
  <si>
    <t>Transports</t>
  </si>
  <si>
    <t>Salary</t>
  </si>
  <si>
    <t>Electricity Bill</t>
  </si>
  <si>
    <t>Groceries (Vegetables)</t>
  </si>
  <si>
    <t>Groceries (Fish)</t>
  </si>
  <si>
    <t>Internet Bill</t>
  </si>
  <si>
    <t>Movie</t>
  </si>
  <si>
    <t>Rent</t>
  </si>
  <si>
    <t>Office Transport</t>
  </si>
  <si>
    <t>Entertainment</t>
  </si>
  <si>
    <t>Total Monthly Income</t>
  </si>
  <si>
    <t>Total Monthly Expenses</t>
  </si>
  <si>
    <t>Net Balance</t>
  </si>
  <si>
    <t>VLOOKUP</t>
  </si>
  <si>
    <t>Total Amount</t>
  </si>
  <si>
    <t>Table Helper  For VLOOKUP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</si>
</sst>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m\-yyyy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right" vertical="center"/>
    </xf>
    <xf numFmtId="165" fontId="0" fillId="0" borderId="1" xfId="1" applyNumberFormat="1" applyFont="1" applyBorder="1" applyAlignment="1">
      <alignment horizontal="right"/>
    </xf>
    <xf numFmtId="165" fontId="0" fillId="0" borderId="1" xfId="1" applyNumberFormat="1" applyFont="1" applyBorder="1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G25"/>
  <sheetViews>
    <sheetView tabSelected="1" workbookViewId="0">
      <selection activeCell="B25" sqref="B25"/>
    </sheetView>
  </sheetViews>
  <sheetFormatPr defaultRowHeight="15" x14ac:dyDescent="0.25"/>
  <cols>
    <col min="1" max="1" width="13.42578125" customWidth="1"/>
    <col min="2" max="2" width="15.28515625" customWidth="1"/>
    <col min="3" max="3" width="21.140625" customWidth="1"/>
    <col min="4" max="4" width="10.28515625" customWidth="1"/>
    <col min="5" max="5" width="16.7109375" customWidth="1"/>
    <col min="6" max="6" width="11.42578125" customWidth="1"/>
    <col min="7" max="7" width="10.5703125" customWidth="1"/>
  </cols>
  <sheetData>
    <row r="5" spans="1:7" ht="30" x14ac:dyDescent="0.25">
      <c r="A5" s="7" t="s">
        <v>0</v>
      </c>
      <c r="B5" s="7" t="s">
        <v>1</v>
      </c>
      <c r="C5" s="7" t="s">
        <v>2</v>
      </c>
      <c r="D5" s="7" t="s">
        <v>3</v>
      </c>
      <c r="E5" s="8" t="s">
        <v>4</v>
      </c>
      <c r="F5" s="7" t="s">
        <v>5</v>
      </c>
      <c r="G5" s="7" t="s">
        <v>6</v>
      </c>
    </row>
    <row r="6" spans="1:7" x14ac:dyDescent="0.25">
      <c r="A6" s="5">
        <v>45444</v>
      </c>
      <c r="B6" s="4" t="s">
        <v>7</v>
      </c>
      <c r="C6" s="4" t="s">
        <v>12</v>
      </c>
      <c r="D6" s="9">
        <v>30000</v>
      </c>
      <c r="E6" s="6" t="str">
        <f>IF(G6="Income","Income",IF(G6="Expense",IF(D6&gt;20%*$C$17,"Over Budget","In Range")))</f>
        <v>Income</v>
      </c>
      <c r="F6" s="6" t="str">
        <f>IF(G6="Income","-",IF(G6="Expense",RANK(D6,$D$6:$D$14,0)))</f>
        <v>-</v>
      </c>
      <c r="G6" s="4" t="str">
        <f>IF(B6="Income","Income","Expense")</f>
        <v>Income</v>
      </c>
    </row>
    <row r="7" spans="1:7" x14ac:dyDescent="0.25">
      <c r="A7" s="5">
        <v>45445</v>
      </c>
      <c r="B7" s="4" t="s">
        <v>8</v>
      </c>
      <c r="C7" s="4" t="s">
        <v>18</v>
      </c>
      <c r="D7" s="9">
        <v>12000</v>
      </c>
      <c r="E7" s="6" t="str">
        <f t="shared" ref="E7:E14" si="0">IF(G7="Income","Income",IF(G7="Expense",IF(D7&gt;20%*$C$17,"Over Budget","In Range")))</f>
        <v>Over Budget</v>
      </c>
      <c r="F7" s="6">
        <f t="shared" ref="F7:F14" si="1">IF(G7="Income","-",IF(G7="Expense",RANK(D7,$D$6:$D$14,0)))</f>
        <v>2</v>
      </c>
      <c r="G7" s="4" t="str">
        <f t="shared" ref="G7:G14" si="2">IF(B7="Income","Income","Expense")</f>
        <v>Expense</v>
      </c>
    </row>
    <row r="8" spans="1:7" x14ac:dyDescent="0.25">
      <c r="A8" s="5">
        <v>45445</v>
      </c>
      <c r="B8" s="4" t="s">
        <v>9</v>
      </c>
      <c r="C8" s="4" t="s">
        <v>13</v>
      </c>
      <c r="D8" s="9">
        <v>1100</v>
      </c>
      <c r="E8" s="6" t="str">
        <f t="shared" si="0"/>
        <v>In Range</v>
      </c>
      <c r="F8" s="6">
        <f t="shared" si="1"/>
        <v>4</v>
      </c>
      <c r="G8" s="4" t="str">
        <f t="shared" si="2"/>
        <v>Expense</v>
      </c>
    </row>
    <row r="9" spans="1:7" x14ac:dyDescent="0.25">
      <c r="A9" s="5">
        <v>45446</v>
      </c>
      <c r="B9" s="4" t="s">
        <v>10</v>
      </c>
      <c r="C9" s="4" t="s">
        <v>14</v>
      </c>
      <c r="D9" s="9">
        <v>600</v>
      </c>
      <c r="E9" s="6" t="str">
        <f t="shared" si="0"/>
        <v>In Range</v>
      </c>
      <c r="F9" s="6">
        <f t="shared" si="1"/>
        <v>7</v>
      </c>
      <c r="G9" s="4" t="str">
        <f t="shared" si="2"/>
        <v>Expense</v>
      </c>
    </row>
    <row r="10" spans="1:7" x14ac:dyDescent="0.25">
      <c r="A10" s="5">
        <v>45446</v>
      </c>
      <c r="B10" s="4" t="s">
        <v>10</v>
      </c>
      <c r="C10" s="4" t="s">
        <v>15</v>
      </c>
      <c r="D10" s="9">
        <v>1800</v>
      </c>
      <c r="E10" s="6" t="str">
        <f t="shared" si="0"/>
        <v>In Range</v>
      </c>
      <c r="F10" s="6">
        <f t="shared" si="1"/>
        <v>3</v>
      </c>
      <c r="G10" s="4" t="str">
        <f t="shared" si="2"/>
        <v>Expense</v>
      </c>
    </row>
    <row r="11" spans="1:7" x14ac:dyDescent="0.25">
      <c r="A11" s="5">
        <v>45448</v>
      </c>
      <c r="B11" s="4" t="s">
        <v>9</v>
      </c>
      <c r="C11" s="4" t="s">
        <v>16</v>
      </c>
      <c r="D11" s="9">
        <v>500</v>
      </c>
      <c r="E11" s="6" t="str">
        <f t="shared" si="0"/>
        <v>In Range</v>
      </c>
      <c r="F11" s="6">
        <f t="shared" si="1"/>
        <v>8</v>
      </c>
      <c r="G11" s="4" t="str">
        <f t="shared" si="2"/>
        <v>Expense</v>
      </c>
    </row>
    <row r="12" spans="1:7" x14ac:dyDescent="0.25">
      <c r="A12" s="5">
        <v>45449</v>
      </c>
      <c r="B12" s="4" t="s">
        <v>11</v>
      </c>
      <c r="C12" s="4" t="s">
        <v>19</v>
      </c>
      <c r="D12" s="9">
        <v>700</v>
      </c>
      <c r="E12" s="6" t="str">
        <f t="shared" si="0"/>
        <v>In Range</v>
      </c>
      <c r="F12" s="6">
        <f t="shared" si="1"/>
        <v>6</v>
      </c>
      <c r="G12" s="4" t="str">
        <f t="shared" si="2"/>
        <v>Expense</v>
      </c>
    </row>
    <row r="13" spans="1:7" x14ac:dyDescent="0.25">
      <c r="A13" s="5">
        <v>45450</v>
      </c>
      <c r="B13" s="4" t="s">
        <v>20</v>
      </c>
      <c r="C13" s="4" t="s">
        <v>17</v>
      </c>
      <c r="D13" s="9">
        <v>400</v>
      </c>
      <c r="E13" s="6" t="str">
        <f t="shared" si="0"/>
        <v>In Range</v>
      </c>
      <c r="F13" s="6">
        <f t="shared" si="1"/>
        <v>9</v>
      </c>
      <c r="G13" s="4" t="str">
        <f t="shared" si="2"/>
        <v>Expense</v>
      </c>
    </row>
    <row r="14" spans="1:7" x14ac:dyDescent="0.25">
      <c r="A14" s="3">
        <v>45451</v>
      </c>
      <c r="B14" s="2" t="s">
        <v>10</v>
      </c>
      <c r="C14" s="2" t="s">
        <v>14</v>
      </c>
      <c r="D14" s="10">
        <v>800</v>
      </c>
      <c r="E14" s="6" t="str">
        <f t="shared" si="0"/>
        <v>In Range</v>
      </c>
      <c r="F14" s="6">
        <f t="shared" si="1"/>
        <v>5</v>
      </c>
      <c r="G14" s="4" t="str">
        <f t="shared" si="2"/>
        <v>Expense</v>
      </c>
    </row>
    <row r="15" spans="1:7" x14ac:dyDescent="0.25">
      <c r="A15" s="1"/>
    </row>
    <row r="17" spans="1:6" x14ac:dyDescent="0.25">
      <c r="A17" s="12" t="s">
        <v>21</v>
      </c>
      <c r="B17" s="13"/>
      <c r="C17" s="11">
        <f>SUMIF(G6:G14,"Income",D6:D14)</f>
        <v>30000</v>
      </c>
      <c r="E17" s="14" t="s">
        <v>26</v>
      </c>
      <c r="F17" s="14"/>
    </row>
    <row r="18" spans="1:6" x14ac:dyDescent="0.25">
      <c r="A18" s="12" t="s">
        <v>22</v>
      </c>
      <c r="B18" s="13"/>
      <c r="C18" s="11">
        <f>SUMIF(G6:G14,"Expense",D6:D14)</f>
        <v>17900</v>
      </c>
      <c r="E18" s="2" t="s">
        <v>7</v>
      </c>
      <c r="F18" s="11">
        <f>SUMIF($B$6:$B$14,"Income",D6:D14)</f>
        <v>30000</v>
      </c>
    </row>
    <row r="19" spans="1:6" x14ac:dyDescent="0.25">
      <c r="A19" s="12" t="s">
        <v>23</v>
      </c>
      <c r="B19" s="13"/>
      <c r="C19" s="11">
        <f>C17-C18</f>
        <v>12100</v>
      </c>
      <c r="E19" s="2" t="s">
        <v>8</v>
      </c>
      <c r="F19" s="11">
        <f>SUMIF($B$6:$B$14,"Housing",D6:D14)</f>
        <v>12000</v>
      </c>
    </row>
    <row r="20" spans="1:6" x14ac:dyDescent="0.25">
      <c r="E20" s="2" t="s">
        <v>10</v>
      </c>
      <c r="F20" s="11">
        <f>SUMIF($B$6:$B$14,"Food",D6:D14)</f>
        <v>3200</v>
      </c>
    </row>
    <row r="21" spans="1:6" x14ac:dyDescent="0.25">
      <c r="C21" t="str">
        <f>IF(G6="Income","-",IF(C17&gt;D6*20%,"Over Budget","In Range"))</f>
        <v>-</v>
      </c>
      <c r="E21" s="2" t="s">
        <v>9</v>
      </c>
      <c r="F21" s="11">
        <f>SUMIF($B$6:$B$14,"Utilities",D6:D14)</f>
        <v>1600</v>
      </c>
    </row>
    <row r="22" spans="1:6" x14ac:dyDescent="0.25">
      <c r="E22" s="2" t="s">
        <v>11</v>
      </c>
      <c r="F22" s="11">
        <f>SUMIF($B$6:$B$14,"Transports",D6:D14)</f>
        <v>700</v>
      </c>
    </row>
    <row r="23" spans="1:6" x14ac:dyDescent="0.25">
      <c r="B23" s="14" t="s">
        <v>24</v>
      </c>
      <c r="C23" s="14"/>
      <c r="E23" s="2" t="s">
        <v>20</v>
      </c>
      <c r="F23" s="11">
        <f>SUMIF($B$6:$B$14,"Entertainment",D6:D14)</f>
        <v>400</v>
      </c>
    </row>
    <row r="24" spans="1:6" x14ac:dyDescent="0.25">
      <c r="B24" s="2" t="s">
        <v>1</v>
      </c>
      <c r="C24" s="2" t="s">
        <v>25</v>
      </c>
    </row>
    <row r="25" spans="1:6" x14ac:dyDescent="0.25">
      <c r="B25" s="2" t="s">
        <v>8</v>
      </c>
      <c r="C25" s="11">
        <f>VLOOKUP(B25,E18:F23,2,0)</f>
        <v>12000</v>
      </c>
    </row>
  </sheetData>
  <mergeCells count="5">
    <mergeCell ref="A17:B17"/>
    <mergeCell ref="A18:B18"/>
    <mergeCell ref="A19:B19"/>
    <mergeCell ref="E17:F17"/>
    <mergeCell ref="B23:C23"/>
  </mergeCells>
  <conditionalFormatting sqref="G6:G14">
    <cfRule type="containsText" dxfId="1" priority="1" operator="containsText" text="Expense">
      <formula>NOT(ISERROR(SEARCH("Expense",G6)))</formula>
    </cfRule>
    <cfRule type="containsText" dxfId="0" priority="2" operator="containsText" text="Income">
      <formula>NOT(ISERROR(SEARCH("Income",G6)))</formula>
    </cfRule>
  </conditionalFormatting>
  <dataValidations count="2">
    <dataValidation type="custom" allowBlank="1" showInputMessage="1" showErrorMessage="1" sqref="B6:B15" xr:uid="{3CC41678-54DA-4EF4-95ED-65BE93DABB2B}">
      <formula1>OR(B6="Income",B6="Housing",B6="Utilities",B6="Food",B6="Transports",B6="Entertainment")</formula1>
    </dataValidation>
    <dataValidation type="list" allowBlank="1" showInputMessage="1" showErrorMessage="1" sqref="B25" xr:uid="{07C4431B-186F-450A-8EC5-EFF71DECE29B}">
      <formula1>$E$18:$E$23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LNONAME</cp:lastModifiedBy>
  <dcterms:created xsi:type="dcterms:W3CDTF">2015-06-05T18:17:20Z</dcterms:created>
  <dcterms:modified xsi:type="dcterms:W3CDTF">2026-02-26T05:24:45Z</dcterms:modified>
</cp:coreProperties>
</file>